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400" windowHeight="7992" activeTab="0"/>
  </bookViews>
  <sheets>
    <sheet name="PR" sheetId="1" r:id="rId1"/>
    <sheet name="KI" sheetId="2" r:id="rId2"/>
    <sheet name="KO" sheetId="3" r:id="rId3"/>
  </sheets>
  <definedNames/>
  <calcPr fullCalcOnLoad="1"/>
</workbook>
</file>

<file path=xl/sharedStrings.xml><?xml version="1.0" encoding="utf-8"?>
<sst xmlns="http://schemas.openxmlformats.org/spreadsheetml/2006/main" count="213" uniqueCount="91">
  <si>
    <t>Lp.</t>
  </si>
  <si>
    <t>Podstawa obmiaru</t>
  </si>
  <si>
    <t>Wyszczególnienie robót</t>
  </si>
  <si>
    <t>Jednostka miary</t>
  </si>
  <si>
    <t>I</t>
  </si>
  <si>
    <t>km</t>
  </si>
  <si>
    <t>Plan syt.</t>
  </si>
  <si>
    <t>II</t>
  </si>
  <si>
    <t>NAWIERZCHNIA</t>
  </si>
  <si>
    <t>III</t>
  </si>
  <si>
    <t>IV</t>
  </si>
  <si>
    <t xml:space="preserve">Plan syt.               </t>
  </si>
  <si>
    <t>szt.</t>
  </si>
  <si>
    <t>Ustawienie słupków stalowych o śr. 50 mm do znaków drogowych</t>
  </si>
  <si>
    <t>Ilość jedn.</t>
  </si>
  <si>
    <t>Cena jedn.</t>
  </si>
  <si>
    <t>Wartość</t>
  </si>
  <si>
    <t>WARTOŚĆ NETTO</t>
  </si>
  <si>
    <t>PODATEK VAT 23%</t>
  </si>
  <si>
    <t>WARTOŚĆ BRUTTO</t>
  </si>
  <si>
    <t>D-04.03.01</t>
  </si>
  <si>
    <t>D-04.01.01</t>
  </si>
  <si>
    <t>D.06.03.01</t>
  </si>
  <si>
    <t>D–01.01.01</t>
  </si>
  <si>
    <t>D–05.03.05b</t>
  </si>
  <si>
    <t>D–05.03.05a</t>
  </si>
  <si>
    <t>D-07.02.01</t>
  </si>
  <si>
    <t>ROBOTY PRZYGOTOWAWCZE I ZIEMNE</t>
  </si>
  <si>
    <t>PODBUDOWA</t>
  </si>
  <si>
    <t>Plan syt</t>
  </si>
  <si>
    <t>V</t>
  </si>
  <si>
    <t xml:space="preserve">OZNAKOWANIE 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</si>
  <si>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</si>
  <si>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r>
      <t>Ustawienie pionowych znaków drogowych o pow. do 0,3 m</t>
    </r>
    <r>
      <rPr>
        <vertAlign val="superscript"/>
        <sz val="11"/>
        <color indexed="8"/>
        <rFont val="Times New Roman"/>
        <family val="1"/>
      </rPr>
      <t>2</t>
    </r>
  </si>
  <si>
    <t>Jedn.miary</t>
  </si>
  <si>
    <t>D-04.02.01</t>
  </si>
  <si>
    <t>D-04.05.01</t>
  </si>
  <si>
    <t>D-02.00.01  D-02.01.01   D-04.01.01</t>
  </si>
  <si>
    <t>D-05.01.01</t>
  </si>
  <si>
    <t>Podstawa wyceny</t>
  </si>
  <si>
    <t>ROBOTY PRZYGOTOWAWCZE (CPV: 45100000-8) I ZIEMNE (CPV: 45111000-8)</t>
  </si>
  <si>
    <t>PODBUDOWA (CPV: 45233200-1)</t>
  </si>
  <si>
    <t>NAWIERZCHNIA (CPV: 45233252-0)</t>
  </si>
  <si>
    <t>POBOCZA (CPV: 45233220-7)</t>
  </si>
  <si>
    <t>OZNAKOWANIE (CPV: 45233290-8)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</si>
  <si>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</si>
  <si>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VI</t>
  </si>
  <si>
    <t>INNE ROBOTY</t>
  </si>
  <si>
    <t>m</t>
  </si>
  <si>
    <t>Ustawienie pionowych znaków drogowych - tabliczka "Zmiana nawierzchni"</t>
  </si>
  <si>
    <r>
      <t xml:space="preserve">PRZEDMIAR ROBÓT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 xml:space="preserve">Przebudowa drogi gminnej w m. Cieciersk  na dz. nr ewidencyjny 36 długości 319,00 m       </t>
    </r>
  </si>
  <si>
    <t>L = 0,319 km</t>
  </si>
  <si>
    <t>Roboty ziemne polegające na wykonaniu koryta pod warstwy konstrukcyjne nawierzchni wraz z profilowaniem i zagęszczeniem podłoża w km 0+000 – 0+020 oraz przewozem urobku na odległość do 0,50 km</t>
  </si>
  <si>
    <r>
      <t>V = 141,32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(skrzyżowanie)x0,33 m = 46,64m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                             </t>
    </r>
  </si>
  <si>
    <t>Wykonanie warstwy odsączającej z piasku w km 0+000 – 0+020, szer. zmiennej i grub. warstwy po zagęszczeniu 10,0 cm</t>
  </si>
  <si>
    <r>
      <t>P = 141,32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 xml:space="preserve">(skrzyżowanie)    </t>
    </r>
    <r>
      <rPr>
        <i/>
        <vertAlign val="superscript"/>
        <sz val="11"/>
        <color indexed="8"/>
        <rFont val="Times New Roman"/>
        <family val="1"/>
      </rPr>
      <t xml:space="preserve">                         </t>
    </r>
  </si>
  <si>
    <t>Dowóz kruszywa naturalnego (pospółki żwirowej) do stabilizacji gruntu cementem warstwą szer. zmienna  grub. 16,0 cm w km 0+000 – 0+020</t>
  </si>
  <si>
    <t>Roboty pomiarowe w terenie równinnym w km 0+000 - 0+319</t>
  </si>
  <si>
    <t>Doziarnienie istniejącej podbudowy żwirowej kruszywem naturalnym (pospółką żwirową) o grubości 11,0 cm - 21,0 cm na szer. 4,22 m w km 0+020 – 0+319</t>
  </si>
  <si>
    <t>Przekrój podłużny</t>
  </si>
  <si>
    <r>
      <t>V = {[(0,11 m + 0,11 m)/2] x 51,6 m + [(0,11 m + 0,11 m)/2] x 42,6 m + [(0,11 m + 0,21 m)/2] x 48,8 m + [(0,21 m + 0,11 m)]/2 x 51,0 m + [(0,11 m + 0,15 m)/2] x 43,0 m + [(0,15 m + 0,11 m)/2] x 53,0 m + [(0,11 m + 0,00 m)/2] x 12,0 m} x 4,22 m  = 166,56 m</t>
    </r>
    <r>
      <rPr>
        <i/>
        <vertAlign val="superscript"/>
        <sz val="11"/>
        <color indexed="8"/>
        <rFont val="Times New Roman"/>
        <family val="1"/>
      </rPr>
      <t>3</t>
    </r>
  </si>
  <si>
    <t>Profilowanie i zagęszczenie podbudowy żwirowej w km 0+000 - 0+319</t>
  </si>
  <si>
    <r>
      <t>P = 134,32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 xml:space="preserve">(skrzyżowanie)    </t>
    </r>
  </si>
  <si>
    <t xml:space="preserve">Wykonanie podbudowy z gruntu stabilizowanego cementem o wytrzymałości Rm = 2,50 MPa, mieszarką bezpośrednio w korycie drogi wraz z pielęgnacją w km 0+000 – 0+319, szer. 4,22 m i grub. warstwy po zagęszczeniu  16,0 cm </t>
  </si>
  <si>
    <r>
      <t>Mechaniczne oczyszczenie i skropienie podbudowy betonowej emulsją asfaltową szybkorozpadową w ilości 0,70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w km 0+000 - 0+319</t>
    </r>
  </si>
  <si>
    <r>
      <t>P = 134,32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(skrzyżowanie)  + 1261,78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(299,0 m x 4,22 m)=  1 396,10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</si>
  <si>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6 = 1 396,10 m</t>
    </r>
    <r>
      <rPr>
        <i/>
        <vertAlign val="superscript"/>
        <sz val="11"/>
        <color indexed="8"/>
        <rFont val="Times New Roman"/>
        <family val="1"/>
      </rPr>
      <t>2</t>
    </r>
  </si>
  <si>
    <r>
      <t>P = 133,20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(skrzyżowanie)  + 299,00 m x 4,10 m = 1 359,10 m</t>
    </r>
    <r>
      <rPr>
        <i/>
        <vertAlign val="superscript"/>
        <sz val="11"/>
        <color indexed="8"/>
        <rFont val="Times New Roman"/>
        <family val="1"/>
      </rPr>
      <t>2</t>
    </r>
  </si>
  <si>
    <t>Wykonanie nawierzchni z mieszanki mineralno-asfaltowej - warstwa wiążąca AC 16 W w km 0+000 - 0+319, szer. 4,10 m i grub. warstwy po zagęszczeniu 4,0 cm</t>
  </si>
  <si>
    <r>
      <t>P = jak w poz. nr 8 = 1 359,10 m</t>
    </r>
    <r>
      <rPr>
        <i/>
        <vertAlign val="superscript"/>
        <sz val="11"/>
        <color indexed="8"/>
        <rFont val="Times New Roman"/>
        <family val="1"/>
      </rPr>
      <t>2</t>
    </r>
  </si>
  <si>
    <r>
      <t>Mechaniczne oczyszczenie i skropienie warstwy wiążącej emulsją asfaltową szybkorozpadową w ilości 0,30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w km 0+000 - 0+319</t>
    </r>
  </si>
  <si>
    <r>
      <t>P = 132,65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(skrzyżowanie)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+ 299,00 m x 4,00 m = 1 328,65 m</t>
    </r>
    <r>
      <rPr>
        <i/>
        <vertAlign val="superscript"/>
        <sz val="11"/>
        <color indexed="8"/>
        <rFont val="Times New Roman"/>
        <family val="1"/>
      </rPr>
      <t>2</t>
    </r>
  </si>
  <si>
    <t xml:space="preserve">Wykonanie nawierzchni z mieszanki mineralno-asfaltowej - warstwa ścieralna AC 11 S w km 0+000 - 0+319, szer. 4,00 m i grub. warstwy po zagęszczeniu 3,0 cm  </t>
  </si>
  <si>
    <r>
      <t>P = jak w poz. nr 10 = 1 328,65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</si>
  <si>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t>Wykonanie obustronnych poboczy gruntowych o szer. 0,50 m  wraz z profilowaniem w km 0+000 - 0+319</t>
  </si>
  <si>
    <t>Wykonanie obustronnych poboczy z kruszywa łamanego 0/31,5 mm stabilizowanego mechanicznie o szer. 0,50 m  wraz z profilowaniem w km 0+000 - 0+319, grub. warstwy po zagęszczeniu 15,0 cm</t>
  </si>
  <si>
    <r>
      <t>P = 2 x 319,00 m x 0,50 m = 319,00 m</t>
    </r>
    <r>
      <rPr>
        <i/>
        <vertAlign val="superscript"/>
        <sz val="11"/>
        <color indexed="8"/>
        <rFont val="Times New Roman"/>
        <family val="1"/>
      </rPr>
      <t>2</t>
    </r>
  </si>
  <si>
    <t>Zabezpieczenie sieci telefonicznej rurami ochronnymi grubościennymi dwudzielnymi typu RHDPE fi 160 mm (przepusty pod drogą)                                                          L = 44,00 m</t>
  </si>
  <si>
    <t xml:space="preserve">Przestawienie bramy w km 0+115,80                                                          </t>
  </si>
  <si>
    <t>POBOCZA I ZJAZDY</t>
  </si>
  <si>
    <t>Wykonanie zjazdów z kruszywa łamanego 0/31,5 mm stabilizowanego mechanicznie o szer. zmiennej  wraz z profilowaniem w km 0+000 - 0+319, grub. warstwy po zagęszczeniu 20,00 cm</t>
  </si>
  <si>
    <t>Wykonanie warstwy odsączającej z piasku pod  zjazdy  o grub. warstwy po zagęszczeniu 10,00 cm</t>
  </si>
  <si>
    <t>D.06.03.01                  D-05.02.01</t>
  </si>
  <si>
    <t>D-05.02.01</t>
  </si>
  <si>
    <r>
      <t xml:space="preserve">KOSZTORYS INWESTORSKI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Przebudowa drogi gminnej w m. Cieciersk  na dz. nr ewidencyjny 36 długości 319,00 m   </t>
    </r>
  </si>
  <si>
    <t>Poziom cen - średnie ceny z II kwartału 2017 r. wg opracowania Sekocenbud</t>
  </si>
  <si>
    <r>
      <t>P = 143,59 m</t>
    </r>
    <r>
      <rPr>
        <i/>
        <vertAlign val="superscript"/>
        <sz val="11"/>
        <color indexed="8"/>
        <rFont val="Times New Roman"/>
        <family val="1"/>
      </rPr>
      <t>2</t>
    </r>
  </si>
  <si>
    <r>
      <t>P = 143,59 m</t>
    </r>
    <r>
      <rPr>
        <i/>
        <vertAlign val="superscript"/>
        <sz val="11"/>
        <color indexed="8"/>
        <rFont val="Times New Roman"/>
        <family val="1"/>
      </rPr>
      <t>2</t>
    </r>
  </si>
  <si>
    <t xml:space="preserve">Przestawienie latarni solarnej w km 0+146,57                                                          </t>
  </si>
  <si>
    <r>
      <t>V = 2 x 0,1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319,00 m = 63,80 m</t>
    </r>
    <r>
      <rPr>
        <i/>
        <vertAlign val="superscript"/>
        <sz val="11"/>
        <color indexed="8"/>
        <rFont val="Times New Roman"/>
        <family val="1"/>
      </rPr>
      <t>3</t>
    </r>
  </si>
  <si>
    <r>
      <t xml:space="preserve">KOSZTORYS OFERTOWY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Przebudowa drogi gminnej w m. Cieciersk  na dz. nr ewidencyjny 36 długości 319,00 m  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</si>
</sst>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2" fontId="48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2" fontId="54" fillId="33" borderId="15" xfId="0" applyNumberFormat="1" applyFont="1" applyFill="1" applyBorder="1" applyAlignment="1">
      <alignment horizontal="center" vertical="center" wrapText="1"/>
    </xf>
    <xf numFmtId="1" fontId="54" fillId="33" borderId="15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justify" vertical="top" wrapText="1"/>
    </xf>
    <xf numFmtId="0" fontId="50" fillId="34" borderId="15" xfId="0" applyFont="1" applyFill="1" applyBorder="1" applyAlignment="1">
      <alignment horizontal="center" vertical="center" wrapText="1"/>
    </xf>
    <xf numFmtId="2" fontId="50" fillId="34" borderId="15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2" fontId="50" fillId="0" borderId="17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4" fillId="35" borderId="21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2" fontId="54" fillId="35" borderId="27" xfId="0" applyNumberFormat="1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2" fontId="54" fillId="35" borderId="29" xfId="0" applyNumberFormat="1" applyFont="1" applyFill="1" applyBorder="1" applyAlignment="1">
      <alignment horizontal="center" vertical="center" wrapText="1"/>
    </xf>
    <xf numFmtId="2" fontId="54" fillId="35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:E1"/>
    </sheetView>
  </sheetViews>
  <sheetFormatPr defaultColWidth="9" defaultRowHeight="14.25"/>
  <cols>
    <col min="1" max="1" width="3.59765625" style="20" customWidth="1"/>
    <col min="2" max="2" width="10.59765625" style="20" customWidth="1"/>
    <col min="3" max="3" width="40.59765625" style="20" customWidth="1"/>
    <col min="4" max="5" width="10.59765625" style="20" customWidth="1"/>
    <col min="6" max="16384" width="9" style="20" customWidth="1"/>
  </cols>
  <sheetData>
    <row r="1" spans="1:5" ht="39" customHeight="1" thickBot="1">
      <c r="A1" s="55" t="s">
        <v>50</v>
      </c>
      <c r="B1" s="56"/>
      <c r="C1" s="56"/>
      <c r="D1" s="56"/>
      <c r="E1" s="57"/>
    </row>
    <row r="2" spans="1:5" ht="15" customHeight="1" hidden="1" thickBot="1">
      <c r="A2" s="58"/>
      <c r="B2" s="59"/>
      <c r="C2" s="59"/>
      <c r="D2" s="59"/>
      <c r="E2" s="60"/>
    </row>
    <row r="3" spans="1:5" ht="30.75" customHeight="1" thickBo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14</v>
      </c>
    </row>
    <row r="4" spans="1:5" ht="22.5" customHeight="1" thickBot="1">
      <c r="A4" s="24">
        <v>1</v>
      </c>
      <c r="B4" s="25">
        <v>2</v>
      </c>
      <c r="C4" s="25">
        <v>3</v>
      </c>
      <c r="D4" s="25">
        <v>4</v>
      </c>
      <c r="E4" s="25">
        <v>5</v>
      </c>
    </row>
    <row r="5" spans="1:5" ht="14.25" thickBot="1">
      <c r="A5" s="24" t="s">
        <v>4</v>
      </c>
      <c r="B5" s="50" t="s">
        <v>27</v>
      </c>
      <c r="C5" s="51"/>
      <c r="D5" s="51"/>
      <c r="E5" s="52"/>
    </row>
    <row r="6" spans="1:5" ht="27" customHeight="1">
      <c r="A6" s="53">
        <v>1</v>
      </c>
      <c r="B6" s="53" t="s">
        <v>6</v>
      </c>
      <c r="C6" s="4" t="s">
        <v>57</v>
      </c>
      <c r="D6" s="53" t="s">
        <v>5</v>
      </c>
      <c r="E6" s="53">
        <v>0.319</v>
      </c>
    </row>
    <row r="7" spans="1:5" ht="14.25" thickBot="1">
      <c r="A7" s="47"/>
      <c r="B7" s="47"/>
      <c r="C7" s="5" t="s">
        <v>51</v>
      </c>
      <c r="D7" s="47"/>
      <c r="E7" s="47"/>
    </row>
    <row r="8" spans="1:10" ht="69">
      <c r="A8" s="53">
        <v>2</v>
      </c>
      <c r="B8" s="53" t="s">
        <v>6</v>
      </c>
      <c r="C8" s="4" t="s">
        <v>52</v>
      </c>
      <c r="D8" s="53" t="s">
        <v>32</v>
      </c>
      <c r="E8" s="54">
        <v>46.64</v>
      </c>
      <c r="J8" s="28"/>
    </row>
    <row r="9" spans="1:5" ht="17.25" thickBot="1">
      <c r="A9" s="47"/>
      <c r="B9" s="47"/>
      <c r="C9" s="5" t="s">
        <v>53</v>
      </c>
      <c r="D9" s="47"/>
      <c r="E9" s="49"/>
    </row>
    <row r="10" spans="1:5" ht="14.25" thickBot="1">
      <c r="A10" s="24" t="s">
        <v>7</v>
      </c>
      <c r="B10" s="50" t="s">
        <v>28</v>
      </c>
      <c r="C10" s="51"/>
      <c r="D10" s="51"/>
      <c r="E10" s="52"/>
    </row>
    <row r="11" spans="1:5" ht="43.5" customHeight="1">
      <c r="A11" s="53">
        <v>3</v>
      </c>
      <c r="B11" s="53" t="s">
        <v>11</v>
      </c>
      <c r="C11" s="4" t="s">
        <v>54</v>
      </c>
      <c r="D11" s="53" t="s">
        <v>45</v>
      </c>
      <c r="E11" s="54">
        <v>141.32</v>
      </c>
    </row>
    <row r="12" spans="1:5" ht="17.25" thickBot="1">
      <c r="A12" s="47"/>
      <c r="B12" s="47"/>
      <c r="C12" s="5" t="s">
        <v>55</v>
      </c>
      <c r="D12" s="47"/>
      <c r="E12" s="49"/>
    </row>
    <row r="13" spans="1:5" ht="41.25">
      <c r="A13" s="53">
        <v>4</v>
      </c>
      <c r="B13" s="53" t="s">
        <v>11</v>
      </c>
      <c r="C13" s="4" t="s">
        <v>56</v>
      </c>
      <c r="D13" s="53" t="s">
        <v>45</v>
      </c>
      <c r="E13" s="54">
        <v>134.32</v>
      </c>
    </row>
    <row r="14" spans="1:5" ht="17.25" thickBot="1">
      <c r="A14" s="47"/>
      <c r="B14" s="47"/>
      <c r="C14" s="5" t="s">
        <v>62</v>
      </c>
      <c r="D14" s="47"/>
      <c r="E14" s="49"/>
    </row>
    <row r="15" spans="1:14" ht="54.75">
      <c r="A15" s="53">
        <v>5</v>
      </c>
      <c r="B15" s="53" t="s">
        <v>59</v>
      </c>
      <c r="C15" s="4" t="s">
        <v>58</v>
      </c>
      <c r="D15" s="53" t="s">
        <v>32</v>
      </c>
      <c r="E15" s="54">
        <v>166.56</v>
      </c>
      <c r="J15" s="21"/>
      <c r="N15" s="22"/>
    </row>
    <row r="16" spans="1:12" ht="86.25" thickBot="1">
      <c r="A16" s="47"/>
      <c r="B16" s="47"/>
      <c r="C16" s="5" t="s">
        <v>60</v>
      </c>
      <c r="D16" s="47"/>
      <c r="E16" s="49"/>
      <c r="L16" s="22"/>
    </row>
    <row r="17" spans="1:11" ht="27">
      <c r="A17" s="53">
        <v>6</v>
      </c>
      <c r="B17" s="53" t="s">
        <v>11</v>
      </c>
      <c r="C17" s="4" t="s">
        <v>61</v>
      </c>
      <c r="D17" s="53" t="s">
        <v>45</v>
      </c>
      <c r="E17" s="54">
        <v>1396.1</v>
      </c>
      <c r="I17" s="40"/>
      <c r="J17" s="64"/>
      <c r="K17" s="21"/>
    </row>
    <row r="18" spans="1:12" ht="33.75" thickBot="1">
      <c r="A18" s="47"/>
      <c r="B18" s="47"/>
      <c r="C18" s="5" t="s">
        <v>65</v>
      </c>
      <c r="D18" s="47"/>
      <c r="E18" s="49"/>
      <c r="I18" s="40"/>
      <c r="J18" s="64"/>
      <c r="L18" s="22"/>
    </row>
    <row r="19" spans="1:10" ht="69">
      <c r="A19" s="53">
        <v>7</v>
      </c>
      <c r="B19" s="53" t="s">
        <v>11</v>
      </c>
      <c r="C19" s="4" t="s">
        <v>63</v>
      </c>
      <c r="D19" s="53" t="s">
        <v>45</v>
      </c>
      <c r="E19" s="54">
        <f>E17</f>
        <v>1396.1</v>
      </c>
      <c r="J19" s="21"/>
    </row>
    <row r="20" spans="1:5" ht="17.25" thickBot="1">
      <c r="A20" s="47"/>
      <c r="B20" s="47"/>
      <c r="C20" s="5" t="s">
        <v>66</v>
      </c>
      <c r="D20" s="47"/>
      <c r="E20" s="49"/>
    </row>
    <row r="21" spans="1:5" ht="14.25" thickBot="1">
      <c r="A21" s="24" t="s">
        <v>9</v>
      </c>
      <c r="B21" s="50" t="s">
        <v>8</v>
      </c>
      <c r="C21" s="51"/>
      <c r="D21" s="51"/>
      <c r="E21" s="52"/>
    </row>
    <row r="22" spans="1:5" ht="44.25">
      <c r="A22" s="53">
        <v>8</v>
      </c>
      <c r="B22" s="53" t="s">
        <v>11</v>
      </c>
      <c r="C22" s="4" t="s">
        <v>64</v>
      </c>
      <c r="D22" s="53" t="s">
        <v>45</v>
      </c>
      <c r="E22" s="54">
        <v>1359.1</v>
      </c>
    </row>
    <row r="23" spans="1:5" ht="33.75" thickBot="1">
      <c r="A23" s="47"/>
      <c r="B23" s="47"/>
      <c r="C23" s="5" t="s">
        <v>67</v>
      </c>
      <c r="D23" s="47"/>
      <c r="E23" s="49"/>
    </row>
    <row r="24" spans="1:5" ht="54.75">
      <c r="A24" s="53">
        <v>9</v>
      </c>
      <c r="B24" s="53" t="s">
        <v>11</v>
      </c>
      <c r="C24" s="4" t="s">
        <v>68</v>
      </c>
      <c r="D24" s="53" t="s">
        <v>45</v>
      </c>
      <c r="E24" s="54">
        <f>E22</f>
        <v>1359.1</v>
      </c>
    </row>
    <row r="25" spans="1:5" ht="17.25" thickBot="1">
      <c r="A25" s="47"/>
      <c r="B25" s="47"/>
      <c r="C25" s="5" t="s">
        <v>69</v>
      </c>
      <c r="D25" s="47"/>
      <c r="E25" s="49"/>
    </row>
    <row r="26" spans="1:5" ht="44.25">
      <c r="A26" s="53">
        <v>10</v>
      </c>
      <c r="B26" s="53" t="s">
        <v>11</v>
      </c>
      <c r="C26" s="4" t="s">
        <v>70</v>
      </c>
      <c r="D26" s="53" t="s">
        <v>45</v>
      </c>
      <c r="E26" s="54">
        <v>1328.65</v>
      </c>
    </row>
    <row r="27" spans="1:5" ht="33.75" thickBot="1">
      <c r="A27" s="47"/>
      <c r="B27" s="47"/>
      <c r="C27" s="5" t="s">
        <v>71</v>
      </c>
      <c r="D27" s="47"/>
      <c r="E27" s="49"/>
    </row>
    <row r="28" spans="1:5" ht="57.75" customHeight="1">
      <c r="A28" s="53">
        <v>11</v>
      </c>
      <c r="B28" s="53" t="s">
        <v>11</v>
      </c>
      <c r="C28" s="4" t="s">
        <v>72</v>
      </c>
      <c r="D28" s="53" t="s">
        <v>45</v>
      </c>
      <c r="E28" s="54">
        <f>E26</f>
        <v>1328.65</v>
      </c>
    </row>
    <row r="29" spans="1:5" ht="20.25" customHeight="1" thickBot="1">
      <c r="A29" s="47"/>
      <c r="B29" s="47"/>
      <c r="C29" s="19" t="s">
        <v>73</v>
      </c>
      <c r="D29" s="47"/>
      <c r="E29" s="49"/>
    </row>
    <row r="30" spans="1:5" ht="14.25" thickBot="1">
      <c r="A30" s="32" t="s">
        <v>10</v>
      </c>
      <c r="B30" s="50" t="s">
        <v>79</v>
      </c>
      <c r="C30" s="51"/>
      <c r="D30" s="51"/>
      <c r="E30" s="65"/>
    </row>
    <row r="31" spans="1:5" ht="36.75" customHeight="1">
      <c r="A31" s="63">
        <v>12</v>
      </c>
      <c r="B31" s="46" t="s">
        <v>29</v>
      </c>
      <c r="C31" s="33" t="s">
        <v>74</v>
      </c>
      <c r="D31" s="53" t="s">
        <v>32</v>
      </c>
      <c r="E31" s="61">
        <v>63.8</v>
      </c>
    </row>
    <row r="32" spans="1:5" ht="19.5" customHeight="1" thickBot="1">
      <c r="A32" s="62"/>
      <c r="B32" s="47"/>
      <c r="C32" s="34" t="s">
        <v>89</v>
      </c>
      <c r="D32" s="47"/>
      <c r="E32" s="62"/>
    </row>
    <row r="33" spans="1:5" ht="27">
      <c r="A33" s="46">
        <v>13</v>
      </c>
      <c r="B33" s="46" t="s">
        <v>29</v>
      </c>
      <c r="C33" s="41" t="s">
        <v>81</v>
      </c>
      <c r="D33" s="46" t="s">
        <v>45</v>
      </c>
      <c r="E33" s="48">
        <v>143.59</v>
      </c>
    </row>
    <row r="34" spans="1:5" ht="19.5" customHeight="1" thickBot="1">
      <c r="A34" s="47"/>
      <c r="B34" s="47"/>
      <c r="C34" s="34" t="s">
        <v>86</v>
      </c>
      <c r="D34" s="47"/>
      <c r="E34" s="49"/>
    </row>
    <row r="35" spans="1:5" ht="54.75">
      <c r="A35" s="46">
        <v>14</v>
      </c>
      <c r="B35" s="46" t="s">
        <v>29</v>
      </c>
      <c r="C35" s="4" t="s">
        <v>80</v>
      </c>
      <c r="D35" s="46" t="s">
        <v>45</v>
      </c>
      <c r="E35" s="48">
        <v>143.59</v>
      </c>
    </row>
    <row r="36" spans="1:5" ht="17.25" thickBot="1">
      <c r="A36" s="47"/>
      <c r="B36" s="47"/>
      <c r="C36" s="5" t="s">
        <v>87</v>
      </c>
      <c r="D36" s="47"/>
      <c r="E36" s="49"/>
    </row>
    <row r="37" spans="1:5" ht="54.75">
      <c r="A37" s="46">
        <v>15</v>
      </c>
      <c r="B37" s="46" t="s">
        <v>29</v>
      </c>
      <c r="C37" s="4" t="s">
        <v>75</v>
      </c>
      <c r="D37" s="46" t="s">
        <v>45</v>
      </c>
      <c r="E37" s="48">
        <v>319</v>
      </c>
    </row>
    <row r="38" spans="1:5" ht="17.25" thickBot="1">
      <c r="A38" s="47"/>
      <c r="B38" s="47"/>
      <c r="C38" s="5" t="s">
        <v>76</v>
      </c>
      <c r="D38" s="47"/>
      <c r="E38" s="49"/>
    </row>
    <row r="39" spans="1:5" ht="14.25" thickBot="1">
      <c r="A39" s="24" t="s">
        <v>30</v>
      </c>
      <c r="B39" s="50" t="s">
        <v>31</v>
      </c>
      <c r="C39" s="51"/>
      <c r="D39" s="51"/>
      <c r="E39" s="52"/>
    </row>
    <row r="40" spans="1:5" ht="30.75" thickBot="1">
      <c r="A40" s="18">
        <v>16</v>
      </c>
      <c r="B40" s="7" t="s">
        <v>29</v>
      </c>
      <c r="C40" s="8" t="s">
        <v>33</v>
      </c>
      <c r="D40" s="7" t="s">
        <v>12</v>
      </c>
      <c r="E40" s="12">
        <v>4</v>
      </c>
    </row>
    <row r="41" spans="1:5" ht="27.75" thickBot="1">
      <c r="A41" s="31">
        <v>17</v>
      </c>
      <c r="B41" s="7" t="s">
        <v>29</v>
      </c>
      <c r="C41" s="8" t="s">
        <v>49</v>
      </c>
      <c r="D41" s="7" t="s">
        <v>12</v>
      </c>
      <c r="E41" s="12">
        <v>1</v>
      </c>
    </row>
    <row r="42" spans="1:5" ht="27.75" thickBot="1">
      <c r="A42" s="18">
        <v>18</v>
      </c>
      <c r="B42" s="7" t="s">
        <v>29</v>
      </c>
      <c r="C42" s="8" t="s">
        <v>13</v>
      </c>
      <c r="D42" s="7" t="s">
        <v>12</v>
      </c>
      <c r="E42" s="12">
        <v>4</v>
      </c>
    </row>
    <row r="43" spans="1:5" ht="14.25" thickBot="1">
      <c r="A43" s="24" t="s">
        <v>46</v>
      </c>
      <c r="B43" s="50" t="s">
        <v>47</v>
      </c>
      <c r="C43" s="51"/>
      <c r="D43" s="51"/>
      <c r="E43" s="52"/>
    </row>
    <row r="44" spans="1:5" ht="55.5" thickBot="1">
      <c r="A44" s="29">
        <v>19</v>
      </c>
      <c r="B44" s="7" t="s">
        <v>29</v>
      </c>
      <c r="C44" s="8" t="s">
        <v>77</v>
      </c>
      <c r="D44" s="7" t="s">
        <v>48</v>
      </c>
      <c r="E44" s="12">
        <v>44</v>
      </c>
    </row>
    <row r="45" spans="1:5" ht="14.25" thickBot="1">
      <c r="A45" s="39">
        <v>20</v>
      </c>
      <c r="B45" s="7" t="s">
        <v>29</v>
      </c>
      <c r="C45" s="8" t="s">
        <v>78</v>
      </c>
      <c r="D45" s="7" t="s">
        <v>12</v>
      </c>
      <c r="E45" s="12">
        <v>1</v>
      </c>
    </row>
    <row r="46" spans="1:5" ht="14.25" thickBot="1">
      <c r="A46" s="42">
        <v>21</v>
      </c>
      <c r="B46" s="7" t="s">
        <v>29</v>
      </c>
      <c r="C46" s="8" t="s">
        <v>88</v>
      </c>
      <c r="D46" s="7" t="s">
        <v>12</v>
      </c>
      <c r="E46" s="12">
        <v>1</v>
      </c>
    </row>
  </sheetData>
  <sheetProtection/>
  <mergeCells count="69">
    <mergeCell ref="E31:E32"/>
    <mergeCell ref="D31:D32"/>
    <mergeCell ref="A31:A32"/>
    <mergeCell ref="B31:B32"/>
    <mergeCell ref="B43:E43"/>
    <mergeCell ref="J17:J18"/>
    <mergeCell ref="B30:E30"/>
    <mergeCell ref="D24:D25"/>
    <mergeCell ref="E24:E25"/>
    <mergeCell ref="A17:A18"/>
    <mergeCell ref="A1:E1"/>
    <mergeCell ref="B5:E5"/>
    <mergeCell ref="A6:A7"/>
    <mergeCell ref="B6:B7"/>
    <mergeCell ref="D6:D7"/>
    <mergeCell ref="E6:E7"/>
    <mergeCell ref="A2:E2"/>
    <mergeCell ref="A8:A9"/>
    <mergeCell ref="B8:B9"/>
    <mergeCell ref="B10:E10"/>
    <mergeCell ref="A11:A12"/>
    <mergeCell ref="B11:B12"/>
    <mergeCell ref="D11:D12"/>
    <mergeCell ref="E11:E12"/>
    <mergeCell ref="D8:D9"/>
    <mergeCell ref="E8:E9"/>
    <mergeCell ref="A13:A14"/>
    <mergeCell ref="B13:B14"/>
    <mergeCell ref="D13:D14"/>
    <mergeCell ref="E13:E14"/>
    <mergeCell ref="A15:A16"/>
    <mergeCell ref="B15:B16"/>
    <mergeCell ref="D15:D16"/>
    <mergeCell ref="E15:E16"/>
    <mergeCell ref="B17:B18"/>
    <mergeCell ref="D17:D18"/>
    <mergeCell ref="E17:E18"/>
    <mergeCell ref="D19:D20"/>
    <mergeCell ref="E19:E20"/>
    <mergeCell ref="A19:A20"/>
    <mergeCell ref="B19:B20"/>
    <mergeCell ref="B28:B29"/>
    <mergeCell ref="D28:D29"/>
    <mergeCell ref="E28:E29"/>
    <mergeCell ref="B21:E21"/>
    <mergeCell ref="A22:A23"/>
    <mergeCell ref="B22:B23"/>
    <mergeCell ref="D22:D23"/>
    <mergeCell ref="E22:E23"/>
    <mergeCell ref="A24:A25"/>
    <mergeCell ref="B24:B25"/>
    <mergeCell ref="B39:E39"/>
    <mergeCell ref="A26:A27"/>
    <mergeCell ref="B26:B27"/>
    <mergeCell ref="D26:D27"/>
    <mergeCell ref="E26:E27"/>
    <mergeCell ref="A28:A29"/>
    <mergeCell ref="A37:A38"/>
    <mergeCell ref="B37:B38"/>
    <mergeCell ref="D37:D38"/>
    <mergeCell ref="E37:E38"/>
    <mergeCell ref="A35:A36"/>
    <mergeCell ref="B35:B36"/>
    <mergeCell ref="D35:D36"/>
    <mergeCell ref="E35:E36"/>
    <mergeCell ref="A33:A34"/>
    <mergeCell ref="B33:B34"/>
    <mergeCell ref="D33:D34"/>
    <mergeCell ref="E33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91">
      <selection activeCell="L29" sqref="L29"/>
    </sheetView>
  </sheetViews>
  <sheetFormatPr defaultColWidth="9" defaultRowHeight="14.25"/>
  <cols>
    <col min="1" max="1" width="3.59765625" style="1" customWidth="1"/>
    <col min="2" max="2" width="10.59765625" style="1" customWidth="1"/>
    <col min="3" max="3" width="33.59765625" style="1" customWidth="1"/>
    <col min="4" max="4" width="5.59765625" style="1" customWidth="1"/>
    <col min="5" max="5" width="8.59765625" style="1" customWidth="1"/>
    <col min="6" max="6" width="8.59765625" style="16" customWidth="1"/>
    <col min="7" max="7" width="9.3984375" style="16" customWidth="1"/>
    <col min="8" max="16384" width="9" style="1" customWidth="1"/>
  </cols>
  <sheetData>
    <row r="1" spans="1:7" ht="39" customHeight="1" thickBot="1">
      <c r="A1" s="66" t="s">
        <v>84</v>
      </c>
      <c r="B1" s="67"/>
      <c r="C1" s="67"/>
      <c r="D1" s="67"/>
      <c r="E1" s="67"/>
      <c r="F1" s="67"/>
      <c r="G1" s="68"/>
    </row>
    <row r="2" spans="1:7" ht="15" customHeight="1" hidden="1" thickBot="1">
      <c r="A2" s="58"/>
      <c r="B2" s="59"/>
      <c r="C2" s="59"/>
      <c r="D2" s="59"/>
      <c r="E2" s="59"/>
      <c r="F2" s="59"/>
      <c r="G2" s="60"/>
    </row>
    <row r="3" spans="1:12" ht="33" customHeight="1" thickBot="1">
      <c r="A3" s="23" t="s">
        <v>0</v>
      </c>
      <c r="B3" s="23" t="s">
        <v>39</v>
      </c>
      <c r="C3" s="23" t="s">
        <v>2</v>
      </c>
      <c r="D3" s="23" t="s">
        <v>34</v>
      </c>
      <c r="E3" s="23" t="s">
        <v>14</v>
      </c>
      <c r="F3" s="26" t="s">
        <v>15</v>
      </c>
      <c r="G3" s="26" t="s">
        <v>16</v>
      </c>
      <c r="L3" s="2"/>
    </row>
    <row r="4" spans="1:7" ht="32.25" customHeight="1" thickBot="1">
      <c r="A4" s="24">
        <v>1</v>
      </c>
      <c r="B4" s="23">
        <v>2</v>
      </c>
      <c r="C4" s="23">
        <v>3</v>
      </c>
      <c r="D4" s="23">
        <v>4</v>
      </c>
      <c r="E4" s="23">
        <v>5</v>
      </c>
      <c r="F4" s="27">
        <v>6</v>
      </c>
      <c r="G4" s="27">
        <v>7</v>
      </c>
    </row>
    <row r="5" spans="1:7" ht="15" customHeight="1" thickBot="1">
      <c r="A5" s="24" t="s">
        <v>4</v>
      </c>
      <c r="B5" s="69" t="s">
        <v>40</v>
      </c>
      <c r="C5" s="69"/>
      <c r="D5" s="69"/>
      <c r="E5" s="69"/>
      <c r="F5" s="69"/>
      <c r="G5" s="69"/>
    </row>
    <row r="6" spans="1:7" ht="27" customHeight="1" thickBot="1">
      <c r="A6" s="9">
        <v>1</v>
      </c>
      <c r="B6" s="3" t="s">
        <v>23</v>
      </c>
      <c r="C6" s="11" t="str">
        <f>PR!C6</f>
        <v>Roboty pomiarowe w terenie równinnym w km 0+000 - 0+319</v>
      </c>
      <c r="D6" s="14" t="s">
        <v>5</v>
      </c>
      <c r="E6" s="14">
        <f>PR!E6</f>
        <v>0.319</v>
      </c>
      <c r="F6" s="13">
        <v>1618.04</v>
      </c>
      <c r="G6" s="13">
        <f>E6*F6</f>
        <v>516.15476</v>
      </c>
    </row>
    <row r="7" spans="1:7" ht="98.25" customHeight="1" thickBot="1">
      <c r="A7" s="9">
        <v>2</v>
      </c>
      <c r="B7" s="14" t="s">
        <v>37</v>
      </c>
      <c r="C7" s="11" t="str">
        <f>PR!C8</f>
        <v>Roboty ziemne polegające na wykonaniu koryta pod warstwy konstrukcyjne nawierzchni wraz z profilowaniem i zagęszczeniem podłoża w km 0+000 – 0+020 oraz przewozem urobku na odległość do 0,50 km</v>
      </c>
      <c r="D7" s="14" t="s">
        <v>32</v>
      </c>
      <c r="E7" s="15">
        <f>PR!E8</f>
        <v>46.64</v>
      </c>
      <c r="F7" s="13">
        <v>17.95</v>
      </c>
      <c r="G7" s="13">
        <f>E7*F7</f>
        <v>837.188</v>
      </c>
    </row>
    <row r="8" spans="1:7" ht="15" customHeight="1" thickBot="1">
      <c r="A8" s="23" t="s">
        <v>7</v>
      </c>
      <c r="B8" s="50" t="s">
        <v>41</v>
      </c>
      <c r="C8" s="51"/>
      <c r="D8" s="51"/>
      <c r="E8" s="51"/>
      <c r="F8" s="51"/>
      <c r="G8" s="65"/>
    </row>
    <row r="9" spans="1:7" ht="45" customHeight="1" thickBot="1">
      <c r="A9" s="9">
        <v>3</v>
      </c>
      <c r="B9" s="3" t="s">
        <v>35</v>
      </c>
      <c r="C9" s="11" t="str">
        <f>PR!C11</f>
        <v>Wykonanie warstwy odsączającej z piasku w km 0+000 – 0+020, szer. zmiennej i grub. warstwy po zagęszczeniu 10,0 cm</v>
      </c>
      <c r="D9" s="14" t="s">
        <v>45</v>
      </c>
      <c r="E9" s="15">
        <f>PR!E11</f>
        <v>141.32</v>
      </c>
      <c r="F9" s="13">
        <v>6.7</v>
      </c>
      <c r="G9" s="13">
        <f>E9*F9</f>
        <v>946.8439999999999</v>
      </c>
    </row>
    <row r="10" spans="1:7" ht="55.5" thickBot="1">
      <c r="A10" s="9">
        <v>4</v>
      </c>
      <c r="B10" s="14" t="s">
        <v>38</v>
      </c>
      <c r="C10" s="11" t="str">
        <f>PR!C13</f>
        <v>Dowóz kruszywa naturalnego (pospółki żwirowej) do stabilizacji gruntu cementem warstwą szer. zmienna  grub. 16,0 cm w km 0+000 – 0+020</v>
      </c>
      <c r="D10" s="14" t="s">
        <v>45</v>
      </c>
      <c r="E10" s="15">
        <f>PR!E13</f>
        <v>134.32</v>
      </c>
      <c r="F10" s="13">
        <v>10.72</v>
      </c>
      <c r="G10" s="13">
        <f>E10*F10</f>
        <v>1439.9104</v>
      </c>
    </row>
    <row r="11" spans="1:7" ht="63.75" customHeight="1" thickBot="1">
      <c r="A11" s="9">
        <v>5</v>
      </c>
      <c r="B11" s="14" t="s">
        <v>38</v>
      </c>
      <c r="C11" s="11" t="str">
        <f>PR!C15</f>
        <v>Doziarnienie istniejącej podbudowy żwirowej kruszywem naturalnym (pospółką żwirową) o grubości 11,0 cm - 21,0 cm na szer. 4,22 m w km 0+020 – 0+319</v>
      </c>
      <c r="D11" s="14" t="s">
        <v>32</v>
      </c>
      <c r="E11" s="15">
        <f>PR!E15</f>
        <v>166.56</v>
      </c>
      <c r="F11" s="13">
        <v>67</v>
      </c>
      <c r="G11" s="13">
        <f>E11*F11</f>
        <v>11159.52</v>
      </c>
    </row>
    <row r="12" spans="1:7" ht="27.75" thickBot="1">
      <c r="A12" s="9">
        <v>6</v>
      </c>
      <c r="B12" s="14" t="s">
        <v>21</v>
      </c>
      <c r="C12" s="11" t="str">
        <f>PR!C17</f>
        <v>Profilowanie i zagęszczenie podbudowy żwirowej w km 0+000 - 0+319</v>
      </c>
      <c r="D12" s="14" t="s">
        <v>45</v>
      </c>
      <c r="E12" s="15">
        <f>PR!E17</f>
        <v>1396.1</v>
      </c>
      <c r="F12" s="13">
        <v>1.9</v>
      </c>
      <c r="G12" s="13">
        <f>E12*F12</f>
        <v>2652.5899999999997</v>
      </c>
    </row>
    <row r="13" spans="1:7" ht="83.25" thickBot="1">
      <c r="A13" s="14">
        <v>7</v>
      </c>
      <c r="B13" s="3" t="s">
        <v>36</v>
      </c>
      <c r="C13" s="11" t="str">
        <f>PR!C19</f>
        <v>Wykonanie podbudowy z gruntu stabilizowanego cementem o wytrzymałości Rm = 2,50 MPa, mieszarką bezpośrednio w korycie drogi wraz z pielęgnacją w km 0+000 – 0+319, szer. 4,22 m i grub. warstwy po zagęszczeniu  16,0 cm </v>
      </c>
      <c r="D13" s="14" t="s">
        <v>45</v>
      </c>
      <c r="E13" s="15">
        <f>PR!E19</f>
        <v>1396.1</v>
      </c>
      <c r="F13" s="13">
        <v>21.81</v>
      </c>
      <c r="G13" s="13">
        <f>E13*F13</f>
        <v>30448.940999999995</v>
      </c>
    </row>
    <row r="14" spans="1:7" ht="15" customHeight="1" thickBot="1">
      <c r="A14" s="23" t="s">
        <v>9</v>
      </c>
      <c r="B14" s="50" t="s">
        <v>42</v>
      </c>
      <c r="C14" s="51"/>
      <c r="D14" s="51"/>
      <c r="E14" s="51"/>
      <c r="F14" s="51"/>
      <c r="G14" s="65"/>
    </row>
    <row r="15" spans="1:7" ht="55.5" thickBot="1">
      <c r="A15" s="9">
        <v>8</v>
      </c>
      <c r="B15" s="3" t="s">
        <v>20</v>
      </c>
      <c r="C15" s="11" t="str">
        <f>PR!C22</f>
        <v>Mechaniczne oczyszczenie i skropienie podbudowy betonowej emulsją asfaltową szybkorozpadową w ilości 0,70 kg/m2 w km 0+000 - 0+319</v>
      </c>
      <c r="D15" s="14" t="s">
        <v>45</v>
      </c>
      <c r="E15" s="15">
        <f>PR!E22</f>
        <v>1359.1</v>
      </c>
      <c r="F15" s="13">
        <v>2.47</v>
      </c>
      <c r="G15" s="13">
        <f>E15*F15</f>
        <v>3356.977</v>
      </c>
    </row>
    <row r="16" spans="1:7" ht="55.5" thickBot="1">
      <c r="A16" s="9">
        <v>9</v>
      </c>
      <c r="B16" s="3" t="s">
        <v>24</v>
      </c>
      <c r="C16" s="11" t="str">
        <f>PR!C24</f>
        <v>Wykonanie nawierzchni z mieszanki mineralno-asfaltowej - warstwa wiążąca AC 16 W w km 0+000 - 0+319, szer. 4,10 m i grub. warstwy po zagęszczeniu 4,0 cm</v>
      </c>
      <c r="D16" s="14" t="s">
        <v>45</v>
      </c>
      <c r="E16" s="15">
        <f>PR!E24</f>
        <v>1359.1</v>
      </c>
      <c r="F16" s="13">
        <v>29.68</v>
      </c>
      <c r="G16" s="13">
        <f>E16*F16</f>
        <v>40338.087999999996</v>
      </c>
    </row>
    <row r="17" spans="1:7" ht="55.5" thickBot="1">
      <c r="A17" s="9">
        <v>10</v>
      </c>
      <c r="B17" s="17" t="s">
        <v>20</v>
      </c>
      <c r="C17" s="11" t="str">
        <f>PR!C26</f>
        <v>Mechaniczne oczyszczenie i skropienie warstwy wiążącej emulsją asfaltową szybkorozpadową w ilości 0,30 kg/m2 w km 0+000 - 0+319</v>
      </c>
      <c r="D17" s="14" t="s">
        <v>45</v>
      </c>
      <c r="E17" s="15">
        <f>PR!E26</f>
        <v>1328.65</v>
      </c>
      <c r="F17" s="13">
        <v>1.35</v>
      </c>
      <c r="G17" s="13">
        <f>E17*F17</f>
        <v>1793.6775000000002</v>
      </c>
    </row>
    <row r="18" spans="1:7" ht="55.5" thickBot="1">
      <c r="A18" s="9">
        <v>11</v>
      </c>
      <c r="B18" s="10" t="s">
        <v>25</v>
      </c>
      <c r="C18" s="11" t="str">
        <f>PR!C28</f>
        <v>Wykonanie nawierzchni z mieszanki mineralno-asfaltowej - warstwa ścieralna AC 11 S w km 0+000 - 0+319, szer. 4,00 m i grub. warstwy po zagęszczeniu 3,0 cm  </v>
      </c>
      <c r="D18" s="14" t="s">
        <v>45</v>
      </c>
      <c r="E18" s="15">
        <f>PR!E28</f>
        <v>1328.65</v>
      </c>
      <c r="F18" s="13">
        <v>24.5</v>
      </c>
      <c r="G18" s="13">
        <f>E18*F18</f>
        <v>32551.925000000003</v>
      </c>
    </row>
    <row r="19" spans="1:7" ht="14.25" thickBot="1">
      <c r="A19" s="30" t="s">
        <v>10</v>
      </c>
      <c r="B19" s="50" t="s">
        <v>43</v>
      </c>
      <c r="C19" s="51"/>
      <c r="D19" s="51"/>
      <c r="E19" s="51"/>
      <c r="F19" s="51"/>
      <c r="G19" s="65"/>
    </row>
    <row r="20" spans="1:7" ht="48" customHeight="1" thickBot="1">
      <c r="A20" s="35">
        <v>12</v>
      </c>
      <c r="B20" s="10" t="s">
        <v>22</v>
      </c>
      <c r="C20" s="36" t="str">
        <f>PR!C31</f>
        <v>Wykonanie obustronnych poboczy gruntowych o szer. 0,50 m  wraz z profilowaniem w km 0+000 - 0+319</v>
      </c>
      <c r="D20" s="37" t="str">
        <f>PR!D31</f>
        <v>m3</v>
      </c>
      <c r="E20" s="37">
        <f>PR!E31</f>
        <v>63.8</v>
      </c>
      <c r="F20" s="38">
        <v>3.23</v>
      </c>
      <c r="G20" s="37">
        <f>E20*F20</f>
        <v>206.07399999999998</v>
      </c>
    </row>
    <row r="21" spans="1:7" ht="42" thickBot="1">
      <c r="A21" s="37">
        <v>13</v>
      </c>
      <c r="B21" s="14" t="s">
        <v>38</v>
      </c>
      <c r="C21" s="36" t="str">
        <f>PR!C33</f>
        <v>Wykonanie warstwy odsączającej z piasku pod  zjazdy  o grub. warstwy po zagęszczeniu 10,00 cm</v>
      </c>
      <c r="D21" s="37" t="str">
        <f>PR!D33</f>
        <v>m2</v>
      </c>
      <c r="E21" s="38">
        <f>PR!E33</f>
        <v>143.59</v>
      </c>
      <c r="F21" s="38">
        <v>6.7</v>
      </c>
      <c r="G21" s="37">
        <f>E21*F21</f>
        <v>962.053</v>
      </c>
    </row>
    <row r="22" spans="1:7" ht="69" thickBot="1">
      <c r="A22" s="37">
        <v>14</v>
      </c>
      <c r="B22" s="10" t="s">
        <v>83</v>
      </c>
      <c r="C22" s="36" t="str">
        <f>PR!C35</f>
        <v>Wykonanie zjazdów z kruszywa łamanego 0/31,5 mm stabilizowanego mechanicznie o szer. zmiennej  wraz z profilowaniem w km 0+000 - 0+319, grub. warstwy po zagęszczeniu 20,00 cm</v>
      </c>
      <c r="D22" s="37" t="str">
        <f>PR!D35</f>
        <v>m2</v>
      </c>
      <c r="E22" s="38">
        <f>PR!E35</f>
        <v>143.59</v>
      </c>
      <c r="F22" s="38">
        <v>49.21</v>
      </c>
      <c r="G22" s="37">
        <f>E22*F22</f>
        <v>7066.0639</v>
      </c>
    </row>
    <row r="23" spans="1:7" ht="83.25" thickBot="1">
      <c r="A23" s="9">
        <v>15</v>
      </c>
      <c r="B23" s="10" t="s">
        <v>82</v>
      </c>
      <c r="C23" s="11" t="str">
        <f>PR!C37</f>
        <v>Wykonanie obustronnych poboczy z kruszywa łamanego 0/31,5 mm stabilizowanego mechanicznie o szer. 0,50 m  wraz z profilowaniem w km 0+000 - 0+319, grub. warstwy po zagęszczeniu 15,0 cm</v>
      </c>
      <c r="D23" s="14" t="str">
        <f>PR!D37</f>
        <v>m2</v>
      </c>
      <c r="E23" s="15">
        <f>PR!E37</f>
        <v>319</v>
      </c>
      <c r="F23" s="13">
        <v>38.82</v>
      </c>
      <c r="G23" s="13">
        <f>E23*F23</f>
        <v>12383.58</v>
      </c>
    </row>
    <row r="24" spans="1:7" ht="14.25" thickBot="1">
      <c r="A24" s="23" t="s">
        <v>30</v>
      </c>
      <c r="B24" s="50" t="s">
        <v>44</v>
      </c>
      <c r="C24" s="51"/>
      <c r="D24" s="51"/>
      <c r="E24" s="51"/>
      <c r="F24" s="51"/>
      <c r="G24" s="65"/>
    </row>
    <row r="25" spans="1:7" ht="31.5" customHeight="1" thickBot="1">
      <c r="A25" s="6">
        <v>16</v>
      </c>
      <c r="B25" s="10" t="s">
        <v>26</v>
      </c>
      <c r="C25" s="11" t="s">
        <v>33</v>
      </c>
      <c r="D25" s="14" t="s">
        <v>12</v>
      </c>
      <c r="E25" s="15">
        <f>PR!E40</f>
        <v>4</v>
      </c>
      <c r="F25" s="13">
        <v>220</v>
      </c>
      <c r="G25" s="13">
        <f>E25*F25</f>
        <v>880</v>
      </c>
    </row>
    <row r="26" spans="1:7" ht="27.75" thickBot="1">
      <c r="A26" s="31">
        <v>17</v>
      </c>
      <c r="B26" s="10" t="s">
        <v>26</v>
      </c>
      <c r="C26" s="11" t="str">
        <f>PR!C41</f>
        <v>Ustawienie pionowych znaków drogowych - tabliczka "Zmiana nawierzchni"</v>
      </c>
      <c r="D26" s="14" t="str">
        <f>PR!D41</f>
        <v>szt.</v>
      </c>
      <c r="E26" s="15">
        <f>PR!E41</f>
        <v>1</v>
      </c>
      <c r="F26" s="13">
        <v>150</v>
      </c>
      <c r="G26" s="13">
        <f>E26*F26</f>
        <v>150</v>
      </c>
    </row>
    <row r="27" spans="1:7" ht="27.75" thickBot="1">
      <c r="A27" s="6">
        <v>18</v>
      </c>
      <c r="B27" s="10" t="s">
        <v>26</v>
      </c>
      <c r="C27" s="11" t="s">
        <v>13</v>
      </c>
      <c r="D27" s="14" t="s">
        <v>12</v>
      </c>
      <c r="E27" s="15">
        <f>PR!E42</f>
        <v>4</v>
      </c>
      <c r="F27" s="13">
        <v>120</v>
      </c>
      <c r="G27" s="13">
        <f>E27*F27</f>
        <v>480</v>
      </c>
    </row>
    <row r="28" spans="1:7" ht="14.25" thickBot="1">
      <c r="A28" s="30" t="s">
        <v>46</v>
      </c>
      <c r="B28" s="50" t="s">
        <v>47</v>
      </c>
      <c r="C28" s="51"/>
      <c r="D28" s="51"/>
      <c r="E28" s="51"/>
      <c r="F28" s="51"/>
      <c r="G28" s="65"/>
    </row>
    <row r="29" spans="1:7" ht="69" thickBot="1">
      <c r="A29" s="39">
        <v>19</v>
      </c>
      <c r="B29" s="10"/>
      <c r="C29" s="11" t="str">
        <f>PR!C44</f>
        <v>Zabezpieczenie sieci telefonicznej rurami ochronnymi grubościennymi dwudzielnymi typu RHDPE fi 160 mm (przepusty pod drogą)                                                          L = 44,00 m</v>
      </c>
      <c r="D29" s="14" t="str">
        <f>PR!D44</f>
        <v>m</v>
      </c>
      <c r="E29" s="15">
        <f>PR!E44</f>
        <v>44</v>
      </c>
      <c r="F29" s="13">
        <v>150</v>
      </c>
      <c r="G29" s="13">
        <f>E29*F29</f>
        <v>6600</v>
      </c>
    </row>
    <row r="30" spans="1:7" ht="14.25" thickBot="1">
      <c r="A30" s="42">
        <v>20</v>
      </c>
      <c r="B30" s="10"/>
      <c r="C30" s="11" t="str">
        <f>PR!C45</f>
        <v>Przestawienie bramy w km 0+115,80                                                          </v>
      </c>
      <c r="D30" s="14" t="s">
        <v>12</v>
      </c>
      <c r="E30" s="15">
        <v>1</v>
      </c>
      <c r="F30" s="13">
        <v>1000</v>
      </c>
      <c r="G30" s="13">
        <f>E30*F30</f>
        <v>1000</v>
      </c>
    </row>
    <row r="31" spans="1:7" ht="27.75" thickBot="1">
      <c r="A31" s="29">
        <v>21</v>
      </c>
      <c r="B31" s="10"/>
      <c r="C31" s="11" t="str">
        <f>PR!C46</f>
        <v>Przestawienie latarni solarnej w km 0+146,57                                                          </v>
      </c>
      <c r="D31" s="14" t="s">
        <v>12</v>
      </c>
      <c r="E31" s="15">
        <f>PR!E45</f>
        <v>1</v>
      </c>
      <c r="F31" s="13">
        <v>1000</v>
      </c>
      <c r="G31" s="13">
        <v>1000</v>
      </c>
    </row>
    <row r="32" spans="4:7" ht="12.75">
      <c r="D32" s="71" t="s">
        <v>17</v>
      </c>
      <c r="E32" s="72"/>
      <c r="F32" s="73"/>
      <c r="G32" s="77">
        <f>G31+G30+G29+G27+G26+G25+G23+G22+G21+G20+G18+G17+G16+G15+G13+G12+G11+G10+G9+G7+G6</f>
        <v>156769.58656</v>
      </c>
    </row>
    <row r="33" spans="4:7" ht="13.5" thickBot="1">
      <c r="D33" s="74"/>
      <c r="E33" s="75"/>
      <c r="F33" s="76"/>
      <c r="G33" s="78"/>
    </row>
    <row r="34" spans="4:7" ht="12.75">
      <c r="D34" s="71" t="s">
        <v>18</v>
      </c>
      <c r="E34" s="72"/>
      <c r="F34" s="73"/>
      <c r="G34" s="79">
        <f>G32*0.23</f>
        <v>36057.0049088</v>
      </c>
    </row>
    <row r="35" spans="4:7" ht="13.5" thickBot="1">
      <c r="D35" s="74"/>
      <c r="E35" s="75"/>
      <c r="F35" s="76"/>
      <c r="G35" s="80"/>
    </row>
    <row r="36" spans="4:7" ht="12.75">
      <c r="D36" s="71" t="s">
        <v>19</v>
      </c>
      <c r="E36" s="72"/>
      <c r="F36" s="73"/>
      <c r="G36" s="77">
        <f>G32+G34</f>
        <v>192826.5914688</v>
      </c>
    </row>
    <row r="37" spans="4:7" ht="13.5" thickBot="1">
      <c r="D37" s="74"/>
      <c r="E37" s="75"/>
      <c r="F37" s="76"/>
      <c r="G37" s="78"/>
    </row>
    <row r="39" spans="1:7" ht="13.5">
      <c r="A39" s="70" t="s">
        <v>85</v>
      </c>
      <c r="B39" s="70"/>
      <c r="C39" s="70"/>
      <c r="D39" s="70"/>
      <c r="E39" s="70"/>
      <c r="F39" s="70"/>
      <c r="G39" s="70"/>
    </row>
  </sheetData>
  <sheetProtection/>
  <mergeCells count="15">
    <mergeCell ref="A39:G39"/>
    <mergeCell ref="B24:G24"/>
    <mergeCell ref="D32:F33"/>
    <mergeCell ref="G32:G33"/>
    <mergeCell ref="D34:F35"/>
    <mergeCell ref="G34:G35"/>
    <mergeCell ref="D36:F37"/>
    <mergeCell ref="G36:G37"/>
    <mergeCell ref="B28:G28"/>
    <mergeCell ref="A1:G1"/>
    <mergeCell ref="A2:G2"/>
    <mergeCell ref="B5:G5"/>
    <mergeCell ref="B8:G8"/>
    <mergeCell ref="B14:G14"/>
    <mergeCell ref="B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K22" sqref="K22"/>
    </sheetView>
  </sheetViews>
  <sheetFormatPr defaultColWidth="9" defaultRowHeight="14.25"/>
  <cols>
    <col min="1" max="1" width="3.59765625" style="1" customWidth="1"/>
    <col min="2" max="2" width="10.59765625" style="1" customWidth="1"/>
    <col min="3" max="3" width="33.59765625" style="1" customWidth="1"/>
    <col min="4" max="4" width="5.59765625" style="1" customWidth="1"/>
    <col min="5" max="5" width="8.59765625" style="1" customWidth="1"/>
    <col min="6" max="6" width="8.59765625" style="16" customWidth="1"/>
    <col min="7" max="7" width="9.3984375" style="16" customWidth="1"/>
    <col min="8" max="16384" width="9" style="1" customWidth="1"/>
  </cols>
  <sheetData>
    <row r="1" spans="1:7" ht="39" customHeight="1" thickBot="1">
      <c r="A1" s="66" t="s">
        <v>90</v>
      </c>
      <c r="B1" s="67"/>
      <c r="C1" s="67"/>
      <c r="D1" s="67"/>
      <c r="E1" s="67"/>
      <c r="F1" s="67"/>
      <c r="G1" s="68"/>
    </row>
    <row r="2" spans="1:7" ht="15" customHeight="1" hidden="1" thickBot="1">
      <c r="A2" s="58"/>
      <c r="B2" s="59"/>
      <c r="C2" s="59"/>
      <c r="D2" s="59"/>
      <c r="E2" s="59"/>
      <c r="F2" s="59"/>
      <c r="G2" s="60"/>
    </row>
    <row r="3" spans="1:12" ht="33" customHeight="1" thickBot="1">
      <c r="A3" s="45" t="s">
        <v>0</v>
      </c>
      <c r="B3" s="45" t="s">
        <v>39</v>
      </c>
      <c r="C3" s="45" t="s">
        <v>2</v>
      </c>
      <c r="D3" s="45" t="s">
        <v>34</v>
      </c>
      <c r="E3" s="45" t="s">
        <v>14</v>
      </c>
      <c r="F3" s="26" t="s">
        <v>15</v>
      </c>
      <c r="G3" s="26" t="s">
        <v>16</v>
      </c>
      <c r="L3" s="2"/>
    </row>
    <row r="4" spans="1:7" ht="32.25" customHeight="1" thickBot="1">
      <c r="A4" s="24">
        <v>1</v>
      </c>
      <c r="B4" s="45">
        <v>2</v>
      </c>
      <c r="C4" s="45">
        <v>3</v>
      </c>
      <c r="D4" s="45">
        <v>4</v>
      </c>
      <c r="E4" s="45">
        <v>5</v>
      </c>
      <c r="F4" s="27">
        <v>6</v>
      </c>
      <c r="G4" s="27">
        <v>7</v>
      </c>
    </row>
    <row r="5" spans="1:7" ht="15" customHeight="1" thickBot="1">
      <c r="A5" s="24" t="s">
        <v>4</v>
      </c>
      <c r="B5" s="69" t="s">
        <v>40</v>
      </c>
      <c r="C5" s="69"/>
      <c r="D5" s="69"/>
      <c r="E5" s="69"/>
      <c r="F5" s="69"/>
      <c r="G5" s="69"/>
    </row>
    <row r="6" spans="1:7" ht="27" customHeight="1" thickBot="1">
      <c r="A6" s="43">
        <v>1</v>
      </c>
      <c r="B6" s="3" t="s">
        <v>23</v>
      </c>
      <c r="C6" s="11" t="str">
        <f>PR!C6</f>
        <v>Roboty pomiarowe w terenie równinnym w km 0+000 - 0+319</v>
      </c>
      <c r="D6" s="14" t="s">
        <v>5</v>
      </c>
      <c r="E6" s="14">
        <f>PR!E6</f>
        <v>0.319</v>
      </c>
      <c r="F6" s="13"/>
      <c r="G6" s="13"/>
    </row>
    <row r="7" spans="1:7" ht="98.25" customHeight="1" thickBot="1">
      <c r="A7" s="43">
        <v>2</v>
      </c>
      <c r="B7" s="14" t="s">
        <v>37</v>
      </c>
      <c r="C7" s="11" t="str">
        <f>PR!C8</f>
        <v>Roboty ziemne polegające na wykonaniu koryta pod warstwy konstrukcyjne nawierzchni wraz z profilowaniem i zagęszczeniem podłoża w km 0+000 – 0+020 oraz przewozem urobku na odległość do 0,50 km</v>
      </c>
      <c r="D7" s="14" t="s">
        <v>32</v>
      </c>
      <c r="E7" s="15">
        <f>PR!E8</f>
        <v>46.64</v>
      </c>
      <c r="F7" s="13"/>
      <c r="G7" s="13"/>
    </row>
    <row r="8" spans="1:7" ht="15" customHeight="1" thickBot="1">
      <c r="A8" s="45" t="s">
        <v>7</v>
      </c>
      <c r="B8" s="50" t="s">
        <v>41</v>
      </c>
      <c r="C8" s="51"/>
      <c r="D8" s="51"/>
      <c r="E8" s="51"/>
      <c r="F8" s="51"/>
      <c r="G8" s="65"/>
    </row>
    <row r="9" spans="1:7" ht="45" customHeight="1" thickBot="1">
      <c r="A9" s="43">
        <v>3</v>
      </c>
      <c r="B9" s="3" t="s">
        <v>35</v>
      </c>
      <c r="C9" s="11" t="str">
        <f>PR!C11</f>
        <v>Wykonanie warstwy odsączającej z piasku w km 0+000 – 0+020, szer. zmiennej i grub. warstwy po zagęszczeniu 10,0 cm</v>
      </c>
      <c r="D9" s="14" t="s">
        <v>45</v>
      </c>
      <c r="E9" s="15">
        <f>PR!E11</f>
        <v>141.32</v>
      </c>
      <c r="F9" s="13"/>
      <c r="G9" s="13"/>
    </row>
    <row r="10" spans="1:7" ht="55.5" thickBot="1">
      <c r="A10" s="43">
        <v>4</v>
      </c>
      <c r="B10" s="14" t="s">
        <v>38</v>
      </c>
      <c r="C10" s="11" t="str">
        <f>PR!C13</f>
        <v>Dowóz kruszywa naturalnego (pospółki żwirowej) do stabilizacji gruntu cementem warstwą szer. zmienna  grub. 16,0 cm w km 0+000 – 0+020</v>
      </c>
      <c r="D10" s="14" t="s">
        <v>45</v>
      </c>
      <c r="E10" s="15">
        <f>PR!E13</f>
        <v>134.32</v>
      </c>
      <c r="F10" s="13"/>
      <c r="G10" s="13"/>
    </row>
    <row r="11" spans="1:7" ht="63.75" customHeight="1" thickBot="1">
      <c r="A11" s="43">
        <v>5</v>
      </c>
      <c r="B11" s="14" t="s">
        <v>38</v>
      </c>
      <c r="C11" s="11" t="str">
        <f>PR!C15</f>
        <v>Doziarnienie istniejącej podbudowy żwirowej kruszywem naturalnym (pospółką żwirową) o grubości 11,0 cm - 21,0 cm na szer. 4,22 m w km 0+020 – 0+319</v>
      </c>
      <c r="D11" s="14" t="s">
        <v>32</v>
      </c>
      <c r="E11" s="15">
        <f>PR!E15</f>
        <v>166.56</v>
      </c>
      <c r="F11" s="13"/>
      <c r="G11" s="13"/>
    </row>
    <row r="12" spans="1:7" ht="27.75" thickBot="1">
      <c r="A12" s="43">
        <v>6</v>
      </c>
      <c r="B12" s="14" t="s">
        <v>21</v>
      </c>
      <c r="C12" s="11" t="str">
        <f>PR!C17</f>
        <v>Profilowanie i zagęszczenie podbudowy żwirowej w km 0+000 - 0+319</v>
      </c>
      <c r="D12" s="14" t="s">
        <v>45</v>
      </c>
      <c r="E12" s="15">
        <f>PR!E17</f>
        <v>1396.1</v>
      </c>
      <c r="F12" s="13"/>
      <c r="G12" s="13"/>
    </row>
    <row r="13" spans="1:7" ht="83.25" thickBot="1">
      <c r="A13" s="14">
        <v>7</v>
      </c>
      <c r="B13" s="3" t="s">
        <v>36</v>
      </c>
      <c r="C13" s="11" t="str">
        <f>PR!C19</f>
        <v>Wykonanie podbudowy z gruntu stabilizowanego cementem o wytrzymałości Rm = 2,50 MPa, mieszarką bezpośrednio w korycie drogi wraz z pielęgnacją w km 0+000 – 0+319, szer. 4,22 m i grub. warstwy po zagęszczeniu  16,0 cm </v>
      </c>
      <c r="D13" s="14" t="s">
        <v>45</v>
      </c>
      <c r="E13" s="15">
        <f>PR!E19</f>
        <v>1396.1</v>
      </c>
      <c r="F13" s="13"/>
      <c r="G13" s="13"/>
    </row>
    <row r="14" spans="1:7" ht="15" customHeight="1" thickBot="1">
      <c r="A14" s="45" t="s">
        <v>9</v>
      </c>
      <c r="B14" s="50" t="s">
        <v>42</v>
      </c>
      <c r="C14" s="51"/>
      <c r="D14" s="51"/>
      <c r="E14" s="51"/>
      <c r="F14" s="51"/>
      <c r="G14" s="65"/>
    </row>
    <row r="15" spans="1:7" ht="55.5" thickBot="1">
      <c r="A15" s="43">
        <v>8</v>
      </c>
      <c r="B15" s="3" t="s">
        <v>20</v>
      </c>
      <c r="C15" s="11" t="str">
        <f>PR!C22</f>
        <v>Mechaniczne oczyszczenie i skropienie podbudowy betonowej emulsją asfaltową szybkorozpadową w ilości 0,70 kg/m2 w km 0+000 - 0+319</v>
      </c>
      <c r="D15" s="14" t="s">
        <v>45</v>
      </c>
      <c r="E15" s="15">
        <f>PR!E22</f>
        <v>1359.1</v>
      </c>
      <c r="F15" s="13"/>
      <c r="G15" s="13"/>
    </row>
    <row r="16" spans="1:7" ht="55.5" thickBot="1">
      <c r="A16" s="43">
        <v>9</v>
      </c>
      <c r="B16" s="3" t="s">
        <v>24</v>
      </c>
      <c r="C16" s="11" t="str">
        <f>PR!C24</f>
        <v>Wykonanie nawierzchni z mieszanki mineralno-asfaltowej - warstwa wiążąca AC 16 W w km 0+000 - 0+319, szer. 4,10 m i grub. warstwy po zagęszczeniu 4,0 cm</v>
      </c>
      <c r="D16" s="14" t="s">
        <v>45</v>
      </c>
      <c r="E16" s="15">
        <f>PR!E24</f>
        <v>1359.1</v>
      </c>
      <c r="F16" s="13"/>
      <c r="G16" s="13"/>
    </row>
    <row r="17" spans="1:7" ht="55.5" thickBot="1">
      <c r="A17" s="43">
        <v>10</v>
      </c>
      <c r="B17" s="17" t="s">
        <v>20</v>
      </c>
      <c r="C17" s="11" t="str">
        <f>PR!C26</f>
        <v>Mechaniczne oczyszczenie i skropienie warstwy wiążącej emulsją asfaltową szybkorozpadową w ilości 0,30 kg/m2 w km 0+000 - 0+319</v>
      </c>
      <c r="D17" s="14" t="s">
        <v>45</v>
      </c>
      <c r="E17" s="15">
        <f>PR!E26</f>
        <v>1328.65</v>
      </c>
      <c r="F17" s="13"/>
      <c r="G17" s="13"/>
    </row>
    <row r="18" spans="1:7" ht="55.5" thickBot="1">
      <c r="A18" s="43">
        <v>11</v>
      </c>
      <c r="B18" s="10" t="s">
        <v>25</v>
      </c>
      <c r="C18" s="11" t="str">
        <f>PR!C28</f>
        <v>Wykonanie nawierzchni z mieszanki mineralno-asfaltowej - warstwa ścieralna AC 11 S w km 0+000 - 0+319, szer. 4,00 m i grub. warstwy po zagęszczeniu 3,0 cm  </v>
      </c>
      <c r="D18" s="14" t="s">
        <v>45</v>
      </c>
      <c r="E18" s="15">
        <f>PR!E28</f>
        <v>1328.65</v>
      </c>
      <c r="F18" s="13"/>
      <c r="G18" s="13"/>
    </row>
    <row r="19" spans="1:7" ht="14.25" thickBot="1">
      <c r="A19" s="45" t="s">
        <v>10</v>
      </c>
      <c r="B19" s="50" t="s">
        <v>43</v>
      </c>
      <c r="C19" s="51"/>
      <c r="D19" s="51"/>
      <c r="E19" s="51"/>
      <c r="F19" s="51"/>
      <c r="G19" s="65"/>
    </row>
    <row r="20" spans="1:7" ht="48" customHeight="1" thickBot="1">
      <c r="A20" s="44">
        <v>12</v>
      </c>
      <c r="B20" s="10" t="s">
        <v>22</v>
      </c>
      <c r="C20" s="36" t="str">
        <f>PR!C31</f>
        <v>Wykonanie obustronnych poboczy gruntowych o szer. 0,50 m  wraz z profilowaniem w km 0+000 - 0+319</v>
      </c>
      <c r="D20" s="37" t="str">
        <f>PR!D31</f>
        <v>m3</v>
      </c>
      <c r="E20" s="37">
        <f>PR!E31</f>
        <v>63.8</v>
      </c>
      <c r="F20" s="38"/>
      <c r="G20" s="37"/>
    </row>
    <row r="21" spans="1:7" ht="42" thickBot="1">
      <c r="A21" s="37">
        <v>13</v>
      </c>
      <c r="B21" s="14" t="s">
        <v>38</v>
      </c>
      <c r="C21" s="36" t="str">
        <f>PR!C33</f>
        <v>Wykonanie warstwy odsączającej z piasku pod  zjazdy  o grub. warstwy po zagęszczeniu 10,00 cm</v>
      </c>
      <c r="D21" s="37" t="str">
        <f>PR!D33</f>
        <v>m2</v>
      </c>
      <c r="E21" s="38">
        <f>PR!E33</f>
        <v>143.59</v>
      </c>
      <c r="F21" s="38"/>
      <c r="G21" s="37"/>
    </row>
    <row r="22" spans="1:7" ht="69" thickBot="1">
      <c r="A22" s="37">
        <v>14</v>
      </c>
      <c r="B22" s="10" t="s">
        <v>83</v>
      </c>
      <c r="C22" s="36" t="str">
        <f>PR!C35</f>
        <v>Wykonanie zjazdów z kruszywa łamanego 0/31,5 mm stabilizowanego mechanicznie o szer. zmiennej  wraz z profilowaniem w km 0+000 - 0+319, grub. warstwy po zagęszczeniu 20,00 cm</v>
      </c>
      <c r="D22" s="37" t="str">
        <f>PR!D35</f>
        <v>m2</v>
      </c>
      <c r="E22" s="38">
        <f>PR!E35</f>
        <v>143.59</v>
      </c>
      <c r="F22" s="38"/>
      <c r="G22" s="37"/>
    </row>
    <row r="23" spans="1:7" ht="83.25" thickBot="1">
      <c r="A23" s="43">
        <v>15</v>
      </c>
      <c r="B23" s="10" t="s">
        <v>82</v>
      </c>
      <c r="C23" s="11" t="str">
        <f>PR!C37</f>
        <v>Wykonanie obustronnych poboczy z kruszywa łamanego 0/31,5 mm stabilizowanego mechanicznie o szer. 0,50 m  wraz z profilowaniem w km 0+000 - 0+319, grub. warstwy po zagęszczeniu 15,0 cm</v>
      </c>
      <c r="D23" s="14" t="str">
        <f>PR!D37</f>
        <v>m2</v>
      </c>
      <c r="E23" s="15">
        <f>PR!E37</f>
        <v>319</v>
      </c>
      <c r="F23" s="13"/>
      <c r="G23" s="13"/>
    </row>
    <row r="24" spans="1:7" ht="14.25" thickBot="1">
      <c r="A24" s="45" t="s">
        <v>30</v>
      </c>
      <c r="B24" s="50" t="s">
        <v>44</v>
      </c>
      <c r="C24" s="51"/>
      <c r="D24" s="51"/>
      <c r="E24" s="51"/>
      <c r="F24" s="51"/>
      <c r="G24" s="65"/>
    </row>
    <row r="25" spans="1:7" ht="31.5" customHeight="1" thickBot="1">
      <c r="A25" s="42">
        <v>16</v>
      </c>
      <c r="B25" s="10" t="s">
        <v>26</v>
      </c>
      <c r="C25" s="11" t="s">
        <v>33</v>
      </c>
      <c r="D25" s="14" t="s">
        <v>12</v>
      </c>
      <c r="E25" s="15">
        <f>PR!E40</f>
        <v>4</v>
      </c>
      <c r="F25" s="13"/>
      <c r="G25" s="13"/>
    </row>
    <row r="26" spans="1:7" ht="27.75" thickBot="1">
      <c r="A26" s="42">
        <v>17</v>
      </c>
      <c r="B26" s="10" t="s">
        <v>26</v>
      </c>
      <c r="C26" s="11" t="str">
        <f>PR!C41</f>
        <v>Ustawienie pionowych znaków drogowych - tabliczka "Zmiana nawierzchni"</v>
      </c>
      <c r="D26" s="14" t="str">
        <f>PR!D41</f>
        <v>szt.</v>
      </c>
      <c r="E26" s="15">
        <f>PR!E41</f>
        <v>1</v>
      </c>
      <c r="F26" s="13"/>
      <c r="G26" s="13"/>
    </row>
    <row r="27" spans="1:7" ht="27.75" thickBot="1">
      <c r="A27" s="42">
        <v>18</v>
      </c>
      <c r="B27" s="10" t="s">
        <v>26</v>
      </c>
      <c r="C27" s="11" t="s">
        <v>13</v>
      </c>
      <c r="D27" s="14" t="s">
        <v>12</v>
      </c>
      <c r="E27" s="15">
        <f>PR!E42</f>
        <v>4</v>
      </c>
      <c r="F27" s="13"/>
      <c r="G27" s="13"/>
    </row>
    <row r="28" spans="1:7" ht="14.25" thickBot="1">
      <c r="A28" s="45" t="s">
        <v>46</v>
      </c>
      <c r="B28" s="50" t="s">
        <v>47</v>
      </c>
      <c r="C28" s="51"/>
      <c r="D28" s="51"/>
      <c r="E28" s="51"/>
      <c r="F28" s="51"/>
      <c r="G28" s="65"/>
    </row>
    <row r="29" spans="1:7" ht="69" thickBot="1">
      <c r="A29" s="42">
        <v>19</v>
      </c>
      <c r="B29" s="10"/>
      <c r="C29" s="11" t="str">
        <f>PR!C44</f>
        <v>Zabezpieczenie sieci telefonicznej rurami ochronnymi grubościennymi dwudzielnymi typu RHDPE fi 160 mm (przepusty pod drogą)                                                          L = 44,00 m</v>
      </c>
      <c r="D29" s="14" t="str">
        <f>PR!D44</f>
        <v>m</v>
      </c>
      <c r="E29" s="15">
        <f>PR!E44</f>
        <v>44</v>
      </c>
      <c r="F29" s="13"/>
      <c r="G29" s="13"/>
    </row>
    <row r="30" spans="1:7" ht="14.25" thickBot="1">
      <c r="A30" s="42">
        <v>20</v>
      </c>
      <c r="B30" s="10"/>
      <c r="C30" s="11" t="str">
        <f>PR!C45</f>
        <v>Przestawienie bramy w km 0+115,80                                                          </v>
      </c>
      <c r="D30" s="14" t="s">
        <v>12</v>
      </c>
      <c r="E30" s="15">
        <v>1</v>
      </c>
      <c r="F30" s="13"/>
      <c r="G30" s="13"/>
    </row>
    <row r="31" spans="1:7" ht="27.75" thickBot="1">
      <c r="A31" s="42">
        <v>21</v>
      </c>
      <c r="B31" s="10"/>
      <c r="C31" s="11" t="str">
        <f>PR!C46</f>
        <v>Przestawienie latarni solarnej w km 0+146,57                                                          </v>
      </c>
      <c r="D31" s="14" t="s">
        <v>12</v>
      </c>
      <c r="E31" s="15">
        <f>PR!E45</f>
        <v>1</v>
      </c>
      <c r="F31" s="13"/>
      <c r="G31" s="13"/>
    </row>
    <row r="32" spans="4:7" ht="12.75">
      <c r="D32" s="71" t="s">
        <v>17</v>
      </c>
      <c r="E32" s="72"/>
      <c r="F32" s="73"/>
      <c r="G32" s="77"/>
    </row>
    <row r="33" spans="4:7" ht="13.5" thickBot="1">
      <c r="D33" s="74"/>
      <c r="E33" s="75"/>
      <c r="F33" s="76"/>
      <c r="G33" s="78"/>
    </row>
    <row r="34" spans="4:7" ht="12.75">
      <c r="D34" s="71" t="s">
        <v>18</v>
      </c>
      <c r="E34" s="72"/>
      <c r="F34" s="73"/>
      <c r="G34" s="79"/>
    </row>
    <row r="35" spans="4:7" ht="13.5" thickBot="1">
      <c r="D35" s="74"/>
      <c r="E35" s="75"/>
      <c r="F35" s="76"/>
      <c r="G35" s="80"/>
    </row>
    <row r="36" spans="4:7" ht="12.75">
      <c r="D36" s="71" t="s">
        <v>19</v>
      </c>
      <c r="E36" s="72"/>
      <c r="F36" s="73"/>
      <c r="G36" s="77"/>
    </row>
    <row r="37" spans="4:7" ht="13.5" thickBot="1">
      <c r="D37" s="74"/>
      <c r="E37" s="75"/>
      <c r="F37" s="76"/>
      <c r="G37" s="78"/>
    </row>
    <row r="39" spans="1:7" ht="13.5">
      <c r="A39" s="70"/>
      <c r="B39" s="70"/>
      <c r="C39" s="70"/>
      <c r="D39" s="70"/>
      <c r="E39" s="70"/>
      <c r="F39" s="70"/>
      <c r="G39" s="70"/>
    </row>
  </sheetData>
  <sheetProtection/>
  <mergeCells count="15">
    <mergeCell ref="A1:G1"/>
    <mergeCell ref="A2:G2"/>
    <mergeCell ref="B5:G5"/>
    <mergeCell ref="B8:G8"/>
    <mergeCell ref="B14:G14"/>
    <mergeCell ref="B19:G19"/>
    <mergeCell ref="D36:F37"/>
    <mergeCell ref="G36:G37"/>
    <mergeCell ref="A39:G39"/>
    <mergeCell ref="B24:G24"/>
    <mergeCell ref="B28:G28"/>
    <mergeCell ref="D32:F33"/>
    <mergeCell ref="G32:G33"/>
    <mergeCell ref="D34:F35"/>
    <mergeCell ref="G34:G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Grażynka</cp:lastModifiedBy>
  <cp:lastPrinted>2016-08-16T17:51:15Z</cp:lastPrinted>
  <dcterms:created xsi:type="dcterms:W3CDTF">2015-04-15T17:17:29Z</dcterms:created>
  <dcterms:modified xsi:type="dcterms:W3CDTF">2017-10-09T08:23:13Z</dcterms:modified>
  <cp:category/>
  <cp:version/>
  <cp:contentType/>
  <cp:contentStatus/>
</cp:coreProperties>
</file>